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195" windowHeight="793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G19" i="1"/>
  <c r="G7"/>
  <c r="G9" s="1"/>
  <c r="I18"/>
  <c r="H18"/>
  <c r="G18"/>
  <c r="I17"/>
  <c r="I19" s="1"/>
  <c r="H17"/>
  <c r="H19" s="1"/>
  <c r="G17"/>
  <c r="I16"/>
  <c r="H16"/>
  <c r="G16"/>
  <c r="I9"/>
  <c r="H9"/>
  <c r="D7"/>
  <c r="C7"/>
  <c r="C9" s="1"/>
  <c r="B7"/>
  <c r="D17"/>
  <c r="C17"/>
  <c r="B17"/>
  <c r="B19" s="1"/>
  <c r="D18"/>
  <c r="D19"/>
  <c r="D9"/>
  <c r="D16"/>
  <c r="C18"/>
  <c r="C19"/>
  <c r="C16"/>
  <c r="B9"/>
  <c r="B18"/>
  <c r="B16"/>
</calcChain>
</file>

<file path=xl/sharedStrings.xml><?xml version="1.0" encoding="utf-8"?>
<sst xmlns="http://schemas.openxmlformats.org/spreadsheetml/2006/main" count="65" uniqueCount="40">
  <si>
    <t>Sammenligning af Q2</t>
  </si>
  <si>
    <t>Nørresundby Bank</t>
  </si>
  <si>
    <t>Nordjysk Bank</t>
  </si>
  <si>
    <t>Ringkjøbing Bank</t>
  </si>
  <si>
    <t>Mcap</t>
  </si>
  <si>
    <t>K/I</t>
  </si>
  <si>
    <t>EPS</t>
  </si>
  <si>
    <t>Kurs</t>
  </si>
  <si>
    <t>Antal aktier</t>
  </si>
  <si>
    <t>Solvens %</t>
  </si>
  <si>
    <t>Indlån</t>
  </si>
  <si>
    <t>Indre værdi</t>
  </si>
  <si>
    <t>110-130 mio</t>
  </si>
  <si>
    <t>Nedskrivninger incl. BP1</t>
  </si>
  <si>
    <t>Resultat efter skat</t>
  </si>
  <si>
    <t>000</t>
  </si>
  <si>
    <t>EK-Forrenting %</t>
  </si>
  <si>
    <t>Egenkapital</t>
  </si>
  <si>
    <t>Balance</t>
  </si>
  <si>
    <t>Estimeret P/E 2010</t>
  </si>
  <si>
    <t>Udlån til landbrug i %</t>
  </si>
  <si>
    <t>Forvent. Til helåret før neds. Og Kursreg.</t>
  </si>
  <si>
    <t>175-200 mio</t>
  </si>
  <si>
    <t>Nedskrivningr i % af udlån 1. halvår</t>
  </si>
  <si>
    <t>Udlån incl. garantier</t>
  </si>
  <si>
    <t>I/O (Indtjening pr. omkostningskrone)</t>
  </si>
  <si>
    <t>300-400 mio</t>
  </si>
  <si>
    <t>*6,00</t>
  </si>
  <si>
    <t>*Pr. 31-12-2009</t>
  </si>
  <si>
    <t>Sammenligning af Q3</t>
  </si>
  <si>
    <t>EK-Forrenting p.a. %</t>
  </si>
  <si>
    <t>Nedskrivningr i % af udlån Q3</t>
  </si>
  <si>
    <t>17,5*</t>
  </si>
  <si>
    <t>3,9*</t>
  </si>
  <si>
    <t>140 mio.**</t>
  </si>
  <si>
    <t>200-215 mio.***</t>
  </si>
  <si>
    <t>300-400****</t>
  </si>
  <si>
    <t>***Opjustering fra 175-200 mio.</t>
  </si>
  <si>
    <t>** Opjustering fra 110-130 mio.</t>
  </si>
  <si>
    <t>****Nu forventes i ende af intervallet 300-400 mio.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</si>
</sst>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4" fontId="0" fillId="0" borderId="0" xfId="0" quotePrefix="1" applyNumberFormat="1"/>
    <xf numFmtId="4" fontId="1" fillId="0" borderId="0" xfId="0" applyNumberFormat="1" applyFont="1"/>
    <xf numFmtId="3" fontId="0" fillId="0" borderId="0" xfId="0" applyNumberForma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H27" sqref="H27"/>
    </sheetView>
  </sheetViews>
  <sheetFormatPr defaultRowHeight="15"/>
  <cols>
    <col min="1" max="1" width="37.5703125" style="1" bestFit="1" customWidth="1"/>
    <col min="2" max="2" width="17.5703125" style="1" bestFit="1" customWidth="1"/>
    <col min="3" max="3" width="15.42578125" style="1" bestFit="1" customWidth="1"/>
    <col min="4" max="4" width="16.42578125" style="1" bestFit="1" customWidth="1"/>
    <col min="5" max="5" width="9.140625" style="1"/>
    <col min="6" max="6" width="37.42578125" style="1" customWidth="1"/>
    <col min="7" max="7" width="17.5703125" style="1" bestFit="1" customWidth="1"/>
    <col min="8" max="8" width="15.28515625" style="1" bestFit="1" customWidth="1"/>
    <col min="9" max="9" width="16.28515625" style="1" bestFit="1" customWidth="1"/>
    <col min="10" max="16384" width="9.140625" style="1"/>
  </cols>
  <sheetData>
    <row r="1" spans="1:9">
      <c r="A1" s="3" t="s">
        <v>0</v>
      </c>
      <c r="F1" s="3" t="s">
        <v>29</v>
      </c>
    </row>
    <row r="3" spans="1:9">
      <c r="A3" s="2" t="s">
        <v>15</v>
      </c>
      <c r="B3" s="3" t="s">
        <v>1</v>
      </c>
      <c r="C3" s="3" t="s">
        <v>2</v>
      </c>
      <c r="D3" s="3" t="s">
        <v>3</v>
      </c>
      <c r="F3" s="2" t="s">
        <v>15</v>
      </c>
      <c r="G3" s="3" t="s">
        <v>1</v>
      </c>
      <c r="H3" s="3" t="s">
        <v>2</v>
      </c>
      <c r="I3" s="3" t="s">
        <v>3</v>
      </c>
    </row>
    <row r="4" spans="1:9">
      <c r="A4" s="3" t="s">
        <v>14</v>
      </c>
      <c r="B4" s="1">
        <v>39316</v>
      </c>
      <c r="C4" s="1">
        <v>66000</v>
      </c>
      <c r="D4" s="1">
        <v>144000</v>
      </c>
      <c r="F4" s="3" t="s">
        <v>14</v>
      </c>
      <c r="G4" s="4">
        <v>52892</v>
      </c>
      <c r="H4" s="4">
        <v>83997</v>
      </c>
      <c r="I4" s="4">
        <v>192372</v>
      </c>
    </row>
    <row r="5" spans="1:9">
      <c r="A5" s="3" t="s">
        <v>17</v>
      </c>
      <c r="B5" s="1">
        <v>1242268</v>
      </c>
      <c r="C5" s="1">
        <v>1183000</v>
      </c>
      <c r="D5" s="1">
        <v>2194000</v>
      </c>
      <c r="F5" s="3" t="s">
        <v>17</v>
      </c>
      <c r="G5" s="4">
        <v>1254172</v>
      </c>
      <c r="H5" s="4">
        <v>1201791</v>
      </c>
      <c r="I5" s="4">
        <v>2233436</v>
      </c>
    </row>
    <row r="6" spans="1:9">
      <c r="A6" s="3" t="s">
        <v>10</v>
      </c>
      <c r="B6" s="1">
        <v>5852000</v>
      </c>
      <c r="C6" s="1">
        <v>6439000</v>
      </c>
      <c r="D6" s="1">
        <v>11194000</v>
      </c>
      <c r="F6" s="3" t="s">
        <v>10</v>
      </c>
      <c r="G6" s="4">
        <v>5861147</v>
      </c>
      <c r="H6" s="4">
        <v>6399993</v>
      </c>
      <c r="I6" s="4">
        <v>11174000</v>
      </c>
    </row>
    <row r="7" spans="1:9">
      <c r="A7" s="3" t="s">
        <v>24</v>
      </c>
      <c r="B7" s="1">
        <f>5730000+1726442</f>
        <v>7456442</v>
      </c>
      <c r="C7" s="1">
        <f>6170000+1642000</f>
        <v>7812000</v>
      </c>
      <c r="D7" s="1">
        <f>13070000+1357000</f>
        <v>14427000</v>
      </c>
      <c r="F7" s="3" t="s">
        <v>24</v>
      </c>
      <c r="G7" s="4">
        <f>5779455+1598998</f>
        <v>7378453</v>
      </c>
      <c r="H7" s="4">
        <v>7610000</v>
      </c>
      <c r="I7" s="4">
        <v>14198000</v>
      </c>
    </row>
    <row r="8" spans="1:9">
      <c r="A8" s="3" t="s">
        <v>13</v>
      </c>
      <c r="B8" s="1">
        <v>47673</v>
      </c>
      <c r="C8" s="1">
        <v>52000</v>
      </c>
      <c r="D8" s="1">
        <v>63000</v>
      </c>
      <c r="F8" s="3" t="s">
        <v>13</v>
      </c>
      <c r="G8" s="4">
        <v>67383</v>
      </c>
      <c r="H8" s="4">
        <v>72000</v>
      </c>
      <c r="I8" s="4">
        <v>127000</v>
      </c>
    </row>
    <row r="9" spans="1:9">
      <c r="A9" s="3" t="s">
        <v>23</v>
      </c>
      <c r="B9" s="1">
        <f>B8*100/B7</f>
        <v>0.63935319284988734</v>
      </c>
      <c r="C9" s="1">
        <f>C8*100/C7</f>
        <v>0.66564260112647211</v>
      </c>
      <c r="D9" s="1">
        <f>D8*100/D7</f>
        <v>0.4366812227074236</v>
      </c>
      <c r="F9" s="3" t="s">
        <v>31</v>
      </c>
      <c r="G9" s="1">
        <f>G8*100/G7</f>
        <v>0.91324021444603631</v>
      </c>
      <c r="H9" s="1">
        <f>H8*100/H7</f>
        <v>0.94612352168199743</v>
      </c>
      <c r="I9" s="1">
        <f>I8*100/I7</f>
        <v>0.89449218199746439</v>
      </c>
    </row>
    <row r="10" spans="1:9">
      <c r="A10" s="3" t="s">
        <v>18</v>
      </c>
      <c r="B10" s="1">
        <v>10027378</v>
      </c>
      <c r="C10" s="1">
        <v>8768092</v>
      </c>
      <c r="D10" s="1">
        <v>18543694</v>
      </c>
      <c r="F10" s="3" t="s">
        <v>18</v>
      </c>
      <c r="G10" s="4">
        <v>9924356</v>
      </c>
      <c r="H10" s="4">
        <v>9618517</v>
      </c>
      <c r="I10" s="4">
        <v>18409249</v>
      </c>
    </row>
    <row r="11" spans="1:9">
      <c r="A11" s="3" t="s">
        <v>16</v>
      </c>
      <c r="B11" s="1">
        <v>7.9</v>
      </c>
      <c r="C11" s="1">
        <v>13.2</v>
      </c>
      <c r="D11" s="1">
        <v>18.5</v>
      </c>
      <c r="F11" s="3" t="s">
        <v>30</v>
      </c>
      <c r="G11" s="1">
        <v>7.2</v>
      </c>
      <c r="H11" s="1">
        <v>12</v>
      </c>
      <c r="I11" s="1">
        <v>17</v>
      </c>
    </row>
    <row r="12" spans="1:9">
      <c r="A12" s="3" t="s">
        <v>9</v>
      </c>
      <c r="B12" s="1">
        <v>15.6</v>
      </c>
      <c r="C12" s="1">
        <v>16.5</v>
      </c>
      <c r="D12" s="1">
        <v>20.7</v>
      </c>
      <c r="F12" s="3" t="s">
        <v>9</v>
      </c>
      <c r="G12" s="1">
        <v>15.5</v>
      </c>
      <c r="H12" s="1">
        <v>17.100000000000001</v>
      </c>
      <c r="I12" s="1">
        <v>20.9</v>
      </c>
    </row>
    <row r="13" spans="1:9">
      <c r="A13" s="3"/>
      <c r="F13" s="3"/>
    </row>
    <row r="14" spans="1:9">
      <c r="A14" s="3" t="s">
        <v>7</v>
      </c>
      <c r="B14" s="1">
        <v>179.5</v>
      </c>
      <c r="C14" s="1">
        <v>105</v>
      </c>
      <c r="D14" s="1">
        <v>628</v>
      </c>
      <c r="F14" s="3" t="s">
        <v>7</v>
      </c>
      <c r="G14" s="1">
        <v>178</v>
      </c>
      <c r="H14" s="1">
        <v>110.5</v>
      </c>
      <c r="I14" s="1">
        <v>709</v>
      </c>
    </row>
    <row r="15" spans="1:9">
      <c r="A15" s="3" t="s">
        <v>8</v>
      </c>
      <c r="B15" s="1">
        <v>4600000</v>
      </c>
      <c r="C15" s="1">
        <v>8040000</v>
      </c>
      <c r="D15" s="1">
        <v>5040000</v>
      </c>
      <c r="F15" s="3" t="s">
        <v>8</v>
      </c>
      <c r="G15" s="4">
        <v>4600000</v>
      </c>
      <c r="H15" s="4">
        <v>8040000</v>
      </c>
      <c r="I15" s="4">
        <v>5040000</v>
      </c>
    </row>
    <row r="16" spans="1:9">
      <c r="A16" s="3" t="s">
        <v>4</v>
      </c>
      <c r="B16" s="1">
        <f>B14*B15</f>
        <v>825700000</v>
      </c>
      <c r="C16" s="1">
        <f>C14*C15</f>
        <v>844200000</v>
      </c>
      <c r="D16" s="1">
        <f>D14*D15</f>
        <v>3165120000</v>
      </c>
      <c r="F16" s="3" t="s">
        <v>4</v>
      </c>
      <c r="G16" s="4">
        <f>G14*G15</f>
        <v>818800000</v>
      </c>
      <c r="H16" s="4">
        <f>H14*H15</f>
        <v>888420000</v>
      </c>
      <c r="I16" s="4">
        <f>I14*I15</f>
        <v>3573360000</v>
      </c>
    </row>
    <row r="17" spans="1:9">
      <c r="A17" s="3" t="s">
        <v>6</v>
      </c>
      <c r="B17" s="1">
        <f>B4*1000/B15</f>
        <v>8.5469565217391299</v>
      </c>
      <c r="C17" s="1">
        <f>C4*1000/C15</f>
        <v>8.2089552238805972</v>
      </c>
      <c r="D17" s="1">
        <f>D4*1000/D15</f>
        <v>28.571428571428573</v>
      </c>
      <c r="F17" s="3" t="s">
        <v>6</v>
      </c>
      <c r="G17" s="1">
        <f>G4*1000/G15</f>
        <v>11.498260869565218</v>
      </c>
      <c r="H17" s="1">
        <f>H4*1000/H15</f>
        <v>10.447388059701492</v>
      </c>
      <c r="I17" s="1">
        <f>I4*1000/I15</f>
        <v>38.169047619047618</v>
      </c>
    </row>
    <row r="18" spans="1:9">
      <c r="A18" s="3" t="s">
        <v>5</v>
      </c>
      <c r="B18" s="1">
        <f>B14/B20</f>
        <v>0.65272727272727271</v>
      </c>
      <c r="C18" s="1">
        <f>C14/C20</f>
        <v>0.6867233485938522</v>
      </c>
      <c r="D18" s="1">
        <f>D14/D20</f>
        <v>1.4436781609195402</v>
      </c>
      <c r="F18" s="3" t="s">
        <v>5</v>
      </c>
      <c r="G18" s="1">
        <f>G14/G20</f>
        <v>0.65201465201465203</v>
      </c>
      <c r="H18" s="1">
        <f>H14/H20</f>
        <v>0.71198453608247425</v>
      </c>
      <c r="I18" s="1">
        <f>I14/I20</f>
        <v>1.600451467268623</v>
      </c>
    </row>
    <row r="19" spans="1:9">
      <c r="A19" s="3" t="s">
        <v>19</v>
      </c>
      <c r="B19" s="1">
        <f>B14/B17/2</f>
        <v>10.500813917997762</v>
      </c>
      <c r="C19" s="1">
        <f>C14/C17/2</f>
        <v>6.3954545454545455</v>
      </c>
      <c r="D19" s="1">
        <f>D14/D17/2</f>
        <v>10.99</v>
      </c>
      <c r="F19" s="3" t="s">
        <v>19</v>
      </c>
      <c r="G19" s="1">
        <f>G14/(G17*1.25)</f>
        <v>12.384481585116841</v>
      </c>
      <c r="H19" s="1">
        <f t="shared" ref="H19:I19" si="0">H14/(H17*1.25)</f>
        <v>8.4614450516089867</v>
      </c>
      <c r="I19" s="1">
        <f t="shared" si="0"/>
        <v>14.860208346328989</v>
      </c>
    </row>
    <row r="20" spans="1:9">
      <c r="A20" s="3" t="s">
        <v>11</v>
      </c>
      <c r="B20" s="1">
        <v>275</v>
      </c>
      <c r="C20" s="1">
        <v>152.9</v>
      </c>
      <c r="D20" s="1">
        <v>435</v>
      </c>
      <c r="F20" s="3" t="s">
        <v>11</v>
      </c>
      <c r="G20" s="1">
        <v>273</v>
      </c>
      <c r="H20" s="1">
        <v>155.19999999999999</v>
      </c>
      <c r="I20" s="1">
        <v>443</v>
      </c>
    </row>
    <row r="21" spans="1:9">
      <c r="A21" s="3" t="s">
        <v>21</v>
      </c>
      <c r="B21" s="1" t="s">
        <v>12</v>
      </c>
      <c r="C21" s="1" t="s">
        <v>22</v>
      </c>
      <c r="D21" s="1" t="s">
        <v>26</v>
      </c>
      <c r="F21" s="3" t="s">
        <v>21</v>
      </c>
      <c r="G21" s="5" t="s">
        <v>34</v>
      </c>
      <c r="H21" s="4" t="s">
        <v>35</v>
      </c>
      <c r="I21" s="4" t="s">
        <v>36</v>
      </c>
    </row>
    <row r="23" spans="1:9">
      <c r="A23" s="3" t="s">
        <v>25</v>
      </c>
      <c r="B23" s="3">
        <v>1.25</v>
      </c>
      <c r="C23" s="3">
        <v>1.4</v>
      </c>
      <c r="D23" s="3">
        <v>1.84</v>
      </c>
      <c r="F23" s="3" t="s">
        <v>25</v>
      </c>
      <c r="G23" s="3">
        <v>1.24</v>
      </c>
      <c r="H23" s="3">
        <v>1.3</v>
      </c>
      <c r="I23" s="3">
        <v>1.73</v>
      </c>
    </row>
    <row r="24" spans="1:9">
      <c r="A24" s="3" t="s">
        <v>20</v>
      </c>
      <c r="B24" s="1" t="s">
        <v>27</v>
      </c>
      <c r="C24" s="1" t="s">
        <v>32</v>
      </c>
      <c r="D24" s="1" t="s">
        <v>33</v>
      </c>
      <c r="F24" s="3" t="s">
        <v>20</v>
      </c>
      <c r="G24" s="1" t="s">
        <v>27</v>
      </c>
      <c r="H24" s="1" t="s">
        <v>32</v>
      </c>
      <c r="I24" s="1" t="s">
        <v>33</v>
      </c>
    </row>
    <row r="26" spans="1:9">
      <c r="A26" s="1" t="s">
        <v>28</v>
      </c>
      <c r="F26" s="1" t="s">
        <v>28</v>
      </c>
    </row>
    <row r="27" spans="1:9">
      <c r="F27" s="1" t="s">
        <v>38</v>
      </c>
    </row>
    <row r="28" spans="1:9">
      <c r="F28" s="1" t="s">
        <v>37</v>
      </c>
    </row>
    <row r="29" spans="1:9">
      <c r="F29" s="1" t="s">
        <v>39</v>
      </c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</dc:creator>
  <cp:lastModifiedBy>Mads Kristensen</cp:lastModifiedBy>
  <dcterms:created xsi:type="dcterms:W3CDTF">2010-08-11T14:33:11Z</dcterms:created>
  <dcterms:modified xsi:type="dcterms:W3CDTF">2010-11-22T20:38:55Z</dcterms:modified>
</cp:coreProperties>
</file>